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240" yWindow="4305" windowWidth="14805" windowHeight="3825"/>
  </bookViews>
  <sheets>
    <sheet name="ФСГС" sheetId="8" r:id="rId1"/>
  </sheets>
  <definedNames>
    <definedName name="_xlnm.Print_Titles" localSheetId="0">ФСГС!$12:$12</definedName>
    <definedName name="_xlnm.Print_Area" localSheetId="0">ФСГС!$A$1:$W$40</definedName>
  </definedNames>
  <calcPr calcId="152511" iterate="1"/>
</workbook>
</file>

<file path=xl/calcChain.xml><?xml version="1.0" encoding="utf-8"?>
<calcChain xmlns="http://schemas.openxmlformats.org/spreadsheetml/2006/main">
  <c r="S29" i="8" l="1"/>
  <c r="Q32" i="8"/>
  <c r="Q31" i="8"/>
  <c r="T30" i="8"/>
  <c r="Q30" i="8" s="1"/>
  <c r="S30" i="8"/>
  <c r="R30" i="8"/>
  <c r="Q35" i="8"/>
  <c r="Q34" i="8"/>
  <c r="T33" i="8"/>
  <c r="Q33" i="8" s="1"/>
  <c r="S33" i="8"/>
  <c r="R33" i="8"/>
  <c r="P33" i="8"/>
  <c r="Q39" i="8" l="1"/>
  <c r="Q17" i="8"/>
  <c r="Q16" i="8"/>
  <c r="T15" i="8"/>
  <c r="T14" i="8" s="1"/>
  <c r="S15" i="8"/>
  <c r="S14" i="8" s="1"/>
  <c r="R15" i="8"/>
  <c r="R14" i="8" s="1"/>
  <c r="P15" i="8"/>
  <c r="Q15" i="8" l="1"/>
  <c r="Q14" i="8" s="1"/>
  <c r="Q38" i="8"/>
  <c r="Q37" i="8"/>
  <c r="Q28" i="8"/>
  <c r="Q27" i="8"/>
  <c r="Q25" i="8"/>
  <c r="Q24" i="8"/>
  <c r="Q21" i="8"/>
  <c r="Q20" i="8"/>
  <c r="T19" i="8"/>
  <c r="T18" i="8" s="1"/>
  <c r="S19" i="8"/>
  <c r="R19" i="8"/>
  <c r="R18" i="8" s="1"/>
  <c r="P19" i="8"/>
  <c r="Q19" i="8" l="1"/>
  <c r="Q18" i="8" s="1"/>
  <c r="S18" i="8"/>
  <c r="S36" i="8"/>
  <c r="T36" i="8"/>
  <c r="T29" i="8" s="1"/>
  <c r="R36" i="8"/>
  <c r="R29" i="8" s="1"/>
  <c r="T26" i="8"/>
  <c r="S26" i="8"/>
  <c r="R26" i="8"/>
  <c r="T23" i="8"/>
  <c r="S23" i="8"/>
  <c r="R23" i="8"/>
  <c r="S22" i="8" l="1"/>
  <c r="S13" i="8" s="1"/>
  <c r="T22" i="8"/>
  <c r="T13" i="8" s="1"/>
  <c r="R22" i="8"/>
  <c r="R13" i="8" s="1"/>
  <c r="P23" i="8"/>
  <c r="P26" i="8"/>
  <c r="Q26" i="8" l="1"/>
  <c r="Q23" i="8"/>
  <c r="Q22" i="8" l="1"/>
  <c r="P36" i="8"/>
  <c r="Q36" i="8" l="1"/>
  <c r="Q29" i="8" s="1"/>
  <c r="Q13" i="8" s="1"/>
</calcChain>
</file>

<file path=xl/sharedStrings.xml><?xml version="1.0" encoding="utf-8"?>
<sst xmlns="http://schemas.openxmlformats.org/spreadsheetml/2006/main" count="244" uniqueCount="45">
  <si>
    <t>классификация целевой статьи расходов бюджета</t>
  </si>
  <si>
    <t>0</t>
  </si>
  <si>
    <t>1</t>
  </si>
  <si>
    <t>2</t>
  </si>
  <si>
    <t>5</t>
  </si>
  <si>
    <t>3</t>
  </si>
  <si>
    <t>7</t>
  </si>
  <si>
    <t>4</t>
  </si>
  <si>
    <t>к муниципальной программе города Твери</t>
  </si>
  <si>
    <t>раз-дел</t>
  </si>
  <si>
    <t>под-раз-дел</t>
  </si>
  <si>
    <t>9</t>
  </si>
  <si>
    <t>N</t>
  </si>
  <si>
    <t>Средства бюджета Тверской области</t>
  </si>
  <si>
    <t>Средства бюджета города Твери</t>
  </si>
  <si>
    <t>в том числе, тыс. руб.</t>
  </si>
  <si>
    <t>Всего, 
тыс. руб.</t>
  </si>
  <si>
    <t>Московский район</t>
  </si>
  <si>
    <t>Центральный район</t>
  </si>
  <si>
    <t>Наименование показателя</t>
  </si>
  <si>
    <t xml:space="preserve">Средства организаций и населения города </t>
  </si>
  <si>
    <t>Всего по программе</t>
  </si>
  <si>
    <t xml:space="preserve">«Формирование современной городской среды» </t>
  </si>
  <si>
    <t>Адрес дворовой территории</t>
  </si>
  <si>
    <t>Код бюджетной классификации</t>
  </si>
  <si>
    <t>».</t>
  </si>
  <si>
    <t>Площадь благоуст-раиваемой дворовой территории (ремонт а/б покрытия), тыс. кв. м</t>
  </si>
  <si>
    <t>Реализация инициативных проектов (департамент финансов)</t>
  </si>
  <si>
    <t>П</t>
  </si>
  <si>
    <t>Пролетарский район</t>
  </si>
  <si>
    <t>6</t>
  </si>
  <si>
    <t>Заволжский район</t>
  </si>
  <si>
    <t>Инициативный проект  «Замена игрового комплекса и системы видеонаблюдения для дома № 16 по адресу: г. Тверь, ул. Голландская, дом 16»</t>
  </si>
  <si>
    <t>Инициативный проект  «Ремонт асфальтобетонного покрытия на придомовой территории по адресу: г. Тверь,  ул.  Бобкова, д.36, корп.1»</t>
  </si>
  <si>
    <t>Инициативный проект  «Благоустройство придомовой территории, расположенной по адресу:   г. Тверь,  ул. Орджоникидзе, д. 45, корп. 2, ремонт дороги и приподъездных площадок, расположенных на придомовой территории»</t>
  </si>
  <si>
    <t>Инициативный проект  «Ремонт асфальтового покрытия дворовой территории многоквартирного дома г. Тверь, ул. Андрея Дементьева, д. 15»</t>
  </si>
  <si>
    <t>Инициативный проект  «Ремонт асфальтового покрытия по адресу: г. Тверь, ул. Дементьева, д. 19»</t>
  </si>
  <si>
    <t>Инициативный проект  «Благоустройство дворовых территорий по адресу: г. Тверь, Тверской пр.,  д. 15 и ул. Советской, д. 7»</t>
  </si>
  <si>
    <t>Инициативный проект  «Ремонт проезда к дворовой территории по адресу Московское шоссе, д. 13 в г. Твери Тверской области»</t>
  </si>
  <si>
    <t>Количество благоустро-енных детских и спортивных площадок, штук</t>
  </si>
  <si>
    <t>на 2025 - 2030 годы</t>
  </si>
  <si>
    <t>Количество установ-ленных камер видеонаб-людения, штук</t>
  </si>
  <si>
    <t xml:space="preserve">«Приложение 8 </t>
  </si>
  <si>
    <t>Адресный перечень дворовых территорий, для включения в программу на 2025 год в рамках 
реализации инициативных проектов</t>
  </si>
  <si>
    <t xml:space="preserve">Приложение 4
к постановлению Администрации города Твери
от «___» ______  2025 № ____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</si>
</sst>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3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1"/>
      <name val="Calibri"/>
      <family val="2"/>
      <scheme val="minor"/>
    </font>
    <font>
      <u/>
      <sz val="11"/>
      <color theme="10"/>
      <name val="Calibri"/>
      <family val="2"/>
      <charset val="204"/>
    </font>
    <font>
      <sz val="10.5"/>
      <name val="Times New Roman"/>
      <family val="1"/>
      <charset val="204"/>
    </font>
    <font>
      <sz val="13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</cellStyleXfs>
  <cellXfs count="71">
    <xf numFmtId="0" fontId="0" fillId="0" borderId="0" xfId="0"/>
    <xf numFmtId="164" fontId="1" fillId="2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4" fillId="0" borderId="0" xfId="0" applyFont="1" applyFill="1" applyAlignment="1">
      <alignment vertical="center" wrapText="1"/>
    </xf>
    <xf numFmtId="164" fontId="2" fillId="0" borderId="0" xfId="0" applyNumberFormat="1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vertical="center" wrapText="1"/>
    </xf>
    <xf numFmtId="0" fontId="1" fillId="3" borderId="0" xfId="0" applyFont="1" applyFill="1" applyAlignment="1">
      <alignment vertical="center" wrapText="1"/>
    </xf>
    <xf numFmtId="0" fontId="1" fillId="0" borderId="0" xfId="0" applyFont="1" applyFill="1" applyAlignment="1">
      <alignment horizontal="right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49" fontId="3" fillId="3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164" fontId="7" fillId="3" borderId="1" xfId="0" applyNumberFormat="1" applyFont="1" applyFill="1" applyBorder="1" applyAlignment="1">
      <alignment horizontal="center" vertical="center" wrapText="1"/>
    </xf>
    <xf numFmtId="3" fontId="7" fillId="3" borderId="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right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49" fontId="12" fillId="2" borderId="1" xfId="0" applyNumberFormat="1" applyFont="1" applyFill="1" applyBorder="1" applyAlignment="1">
      <alignment horizontal="center" vertical="center" wrapText="1"/>
    </xf>
    <xf numFmtId="0" fontId="12" fillId="2" borderId="0" xfId="0" applyFont="1" applyFill="1" applyAlignment="1">
      <alignment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164" fontId="1" fillId="2" borderId="6" xfId="0" applyNumberFormat="1" applyFont="1" applyFill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right" vertical="center" wrapText="1"/>
    </xf>
    <xf numFmtId="0" fontId="12" fillId="2" borderId="1" xfId="0" applyFont="1" applyFill="1" applyBorder="1" applyAlignment="1">
      <alignment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left" vertical="center" wrapText="1"/>
    </xf>
    <xf numFmtId="0" fontId="1" fillId="3" borderId="5" xfId="0" applyFont="1" applyFill="1" applyBorder="1" applyAlignment="1">
      <alignment horizontal="left" vertical="center" wrapText="1"/>
    </xf>
    <xf numFmtId="0" fontId="1" fillId="3" borderId="6" xfId="0" applyFont="1" applyFill="1" applyBorder="1" applyAlignment="1">
      <alignment horizontal="left" vertical="center" wrapText="1"/>
    </xf>
    <xf numFmtId="164" fontId="1" fillId="3" borderId="4" xfId="0" applyNumberFormat="1" applyFont="1" applyFill="1" applyBorder="1" applyAlignment="1">
      <alignment horizontal="center" vertical="center" wrapText="1"/>
    </xf>
    <xf numFmtId="164" fontId="1" fillId="3" borderId="5" xfId="0" applyNumberFormat="1" applyFont="1" applyFill="1" applyBorder="1" applyAlignment="1">
      <alignment horizontal="center" vertical="center" wrapText="1"/>
    </xf>
    <xf numFmtId="164" fontId="1" fillId="3" borderId="6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12" fillId="3" borderId="6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right" vertical="center" wrapText="1"/>
    </xf>
    <xf numFmtId="0" fontId="8" fillId="0" borderId="0" xfId="0" applyFont="1" applyAlignment="1">
      <alignment horizontal="right" vertical="center" wrapText="1"/>
    </xf>
    <xf numFmtId="0" fontId="8" fillId="0" borderId="0" xfId="0" applyFont="1" applyAlignment="1">
      <alignment horizontal="right" vertical="center"/>
    </xf>
    <xf numFmtId="0" fontId="8" fillId="0" borderId="0" xfId="1" applyFont="1" applyAlignment="1" applyProtection="1">
      <alignment horizontal="right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64" fontId="7" fillId="3" borderId="2" xfId="0" applyNumberFormat="1" applyFont="1" applyFill="1" applyBorder="1" applyAlignment="1">
      <alignment horizontal="center" vertical="center" wrapText="1"/>
    </xf>
    <xf numFmtId="164" fontId="7" fillId="3" borderId="3" xfId="0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garantf1://16279964.18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0"/>
  <sheetViews>
    <sheetView tabSelected="1" view="pageBreakPreview" zoomScale="110" zoomScaleNormal="90" zoomScaleSheetLayoutView="110" zoomScalePageLayoutView="62" workbookViewId="0">
      <selection sqref="A1:W1"/>
    </sheetView>
  </sheetViews>
  <sheetFormatPr defaultColWidth="8.5703125" defaultRowHeight="12.75" x14ac:dyDescent="0.25"/>
  <cols>
    <col min="1" max="14" width="2.7109375" style="3" customWidth="1"/>
    <col min="15" max="15" width="68.28515625" style="2" customWidth="1"/>
    <col min="16" max="16" width="10.5703125" style="2" hidden="1" customWidth="1"/>
    <col min="17" max="17" width="10.7109375" style="2" customWidth="1"/>
    <col min="18" max="18" width="9.5703125" style="2" bestFit="1" customWidth="1"/>
    <col min="19" max="19" width="9.5703125" style="2" hidden="1" customWidth="1"/>
    <col min="20" max="20" width="12" style="2" customWidth="1"/>
    <col min="21" max="21" width="17.42578125" style="2" customWidth="1"/>
    <col min="22" max="22" width="14.28515625" style="2" customWidth="1"/>
    <col min="23" max="23" width="13.42578125" style="2" customWidth="1"/>
    <col min="24" max="24" width="10.42578125" style="2" bestFit="1" customWidth="1"/>
    <col min="25" max="25" width="12.28515625" style="2" bestFit="1" customWidth="1"/>
    <col min="26" max="26" width="11.42578125" style="2" bestFit="1" customWidth="1"/>
    <col min="27" max="16384" width="8.5703125" style="2"/>
  </cols>
  <sheetData>
    <row r="1" spans="1:24" s="14" customFormat="1" ht="57" customHeight="1" x14ac:dyDescent="0.25">
      <c r="A1" s="60" t="s">
        <v>44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</row>
    <row r="2" spans="1:24" s="14" customFormat="1" ht="13.15" customHeight="1" x14ac:dyDescent="0.2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</row>
    <row r="3" spans="1:24" s="14" customFormat="1" ht="13.9" customHeight="1" x14ac:dyDescent="0.25">
      <c r="A3" s="61" t="s">
        <v>42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</row>
    <row r="4" spans="1:24" s="14" customFormat="1" ht="18.75" x14ac:dyDescent="0.25">
      <c r="A4" s="62" t="s">
        <v>8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</row>
    <row r="5" spans="1:24" s="14" customFormat="1" ht="18.75" x14ac:dyDescent="0.25">
      <c r="A5" s="61" t="s">
        <v>22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</row>
    <row r="6" spans="1:24" s="14" customFormat="1" ht="18.75" x14ac:dyDescent="0.25">
      <c r="A6" s="61" t="s">
        <v>40</v>
      </c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</row>
    <row r="7" spans="1:24" ht="10.9" customHeight="1" x14ac:dyDescent="0.25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0"/>
    </row>
    <row r="8" spans="1:24" ht="34.15" customHeight="1" x14ac:dyDescent="0.25">
      <c r="A8" s="67" t="s">
        <v>43</v>
      </c>
      <c r="B8" s="67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</row>
    <row r="9" spans="1:24" ht="9" customHeight="1" x14ac:dyDescent="0.25"/>
    <row r="10" spans="1:24" s="9" customFormat="1" ht="15.75" x14ac:dyDescent="0.25">
      <c r="A10" s="68" t="s">
        <v>24</v>
      </c>
      <c r="B10" s="68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3" t="s">
        <v>23</v>
      </c>
      <c r="P10" s="55"/>
      <c r="Q10" s="55" t="s">
        <v>16</v>
      </c>
      <c r="R10" s="69" t="s">
        <v>15</v>
      </c>
      <c r="S10" s="70"/>
      <c r="T10" s="70"/>
      <c r="U10" s="69" t="s">
        <v>19</v>
      </c>
      <c r="V10" s="70"/>
      <c r="W10" s="70"/>
      <c r="X10" s="4"/>
    </row>
    <row r="11" spans="1:24" s="9" customFormat="1" ht="70.5" customHeight="1" x14ac:dyDescent="0.25">
      <c r="A11" s="68" t="s">
        <v>9</v>
      </c>
      <c r="B11" s="68"/>
      <c r="C11" s="68" t="s">
        <v>10</v>
      </c>
      <c r="D11" s="68"/>
      <c r="E11" s="68" t="s">
        <v>0</v>
      </c>
      <c r="F11" s="68"/>
      <c r="G11" s="68"/>
      <c r="H11" s="68"/>
      <c r="I11" s="68"/>
      <c r="J11" s="68"/>
      <c r="K11" s="68"/>
      <c r="L11" s="68"/>
      <c r="M11" s="68"/>
      <c r="N11" s="68"/>
      <c r="O11" s="63"/>
      <c r="P11" s="55"/>
      <c r="Q11" s="55"/>
      <c r="R11" s="17" t="s">
        <v>14</v>
      </c>
      <c r="S11" s="18" t="s">
        <v>13</v>
      </c>
      <c r="T11" s="19" t="s">
        <v>20</v>
      </c>
      <c r="U11" s="21" t="s">
        <v>26</v>
      </c>
      <c r="V11" s="21" t="s">
        <v>39</v>
      </c>
      <c r="W11" s="21" t="s">
        <v>41</v>
      </c>
      <c r="X11" s="21"/>
    </row>
    <row r="12" spans="1:24" s="9" customFormat="1" x14ac:dyDescent="0.25">
      <c r="A12" s="22">
        <v>1</v>
      </c>
      <c r="B12" s="22">
        <v>2</v>
      </c>
      <c r="C12" s="22">
        <v>3</v>
      </c>
      <c r="D12" s="22">
        <v>4</v>
      </c>
      <c r="E12" s="22">
        <v>5</v>
      </c>
      <c r="F12" s="22">
        <v>6</v>
      </c>
      <c r="G12" s="22">
        <v>7</v>
      </c>
      <c r="H12" s="22">
        <v>8</v>
      </c>
      <c r="I12" s="22">
        <v>9</v>
      </c>
      <c r="J12" s="22">
        <v>10</v>
      </c>
      <c r="K12" s="22">
        <v>11</v>
      </c>
      <c r="L12" s="22">
        <v>12</v>
      </c>
      <c r="M12" s="22">
        <v>13</v>
      </c>
      <c r="N12" s="22">
        <v>14</v>
      </c>
      <c r="O12" s="13">
        <v>15</v>
      </c>
      <c r="P12" s="22"/>
      <c r="Q12" s="22">
        <v>16</v>
      </c>
      <c r="R12" s="13">
        <v>17</v>
      </c>
      <c r="S12" s="27"/>
      <c r="T12" s="27">
        <v>18</v>
      </c>
      <c r="U12" s="27">
        <v>19</v>
      </c>
      <c r="V12" s="42">
        <v>20</v>
      </c>
      <c r="W12" s="35">
        <v>21</v>
      </c>
      <c r="X12" s="5"/>
    </row>
    <row r="13" spans="1:24" s="9" customFormat="1" ht="15.75" x14ac:dyDescent="0.25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29" t="s">
        <v>21</v>
      </c>
      <c r="P13" s="30"/>
      <c r="Q13" s="31">
        <f>Q14+Q18+Q22+Q29+Q39</f>
        <v>16587.7</v>
      </c>
      <c r="R13" s="31">
        <f t="shared" ref="R13:T13" si="0">R14+R18+R22+R29+R39</f>
        <v>14058.5</v>
      </c>
      <c r="S13" s="31">
        <f t="shared" si="0"/>
        <v>0</v>
      </c>
      <c r="T13" s="31">
        <f t="shared" si="0"/>
        <v>2529.2000000000003</v>
      </c>
      <c r="U13" s="30"/>
      <c r="V13" s="36"/>
      <c r="W13" s="35"/>
      <c r="X13" s="5"/>
    </row>
    <row r="14" spans="1:24" s="25" customFormat="1" ht="16.5" x14ac:dyDescent="0.25">
      <c r="A14" s="24"/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32" t="s">
        <v>31</v>
      </c>
      <c r="P14" s="1"/>
      <c r="Q14" s="7">
        <f>Q15</f>
        <v>542.4</v>
      </c>
      <c r="R14" s="7">
        <f>R15</f>
        <v>460.5</v>
      </c>
      <c r="S14" s="7">
        <f t="shared" ref="S14:T14" si="1">S15</f>
        <v>0</v>
      </c>
      <c r="T14" s="7">
        <f t="shared" si="1"/>
        <v>81.900000000000006</v>
      </c>
      <c r="U14" s="1"/>
      <c r="V14" s="37"/>
      <c r="W14" s="37"/>
    </row>
    <row r="15" spans="1:24" s="11" customFormat="1" ht="15.75" x14ac:dyDescent="0.25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44" t="s">
        <v>32</v>
      </c>
      <c r="P15" s="40">
        <f>SUM(P16:P16)</f>
        <v>351</v>
      </c>
      <c r="Q15" s="40">
        <f t="shared" ref="Q15" si="2">SUM(R15:T15)</f>
        <v>542.4</v>
      </c>
      <c r="R15" s="40">
        <f>R16+R17</f>
        <v>460.5</v>
      </c>
      <c r="S15" s="40">
        <f t="shared" ref="S15:T15" si="3">S16+S17</f>
        <v>0</v>
      </c>
      <c r="T15" s="40">
        <f t="shared" si="3"/>
        <v>81.900000000000006</v>
      </c>
      <c r="U15" s="47"/>
      <c r="V15" s="64">
        <v>1</v>
      </c>
      <c r="W15" s="63">
        <v>9</v>
      </c>
    </row>
    <row r="16" spans="1:24" s="11" customFormat="1" ht="15.75" customHeight="1" x14ac:dyDescent="0.25">
      <c r="A16" s="15" t="s">
        <v>1</v>
      </c>
      <c r="B16" s="15" t="s">
        <v>4</v>
      </c>
      <c r="C16" s="15" t="s">
        <v>1</v>
      </c>
      <c r="D16" s="15" t="s">
        <v>5</v>
      </c>
      <c r="E16" s="15" t="s">
        <v>2</v>
      </c>
      <c r="F16" s="15" t="s">
        <v>7</v>
      </c>
      <c r="G16" s="15" t="s">
        <v>1</v>
      </c>
      <c r="H16" s="15" t="s">
        <v>2</v>
      </c>
      <c r="I16" s="15" t="s">
        <v>28</v>
      </c>
      <c r="J16" s="15" t="s">
        <v>2</v>
      </c>
      <c r="K16" s="15" t="s">
        <v>6</v>
      </c>
      <c r="L16" s="15" t="s">
        <v>1</v>
      </c>
      <c r="M16" s="15" t="s">
        <v>2</v>
      </c>
      <c r="N16" s="15" t="s">
        <v>7</v>
      </c>
      <c r="O16" s="45"/>
      <c r="P16" s="41">
        <v>351</v>
      </c>
      <c r="Q16" s="43">
        <f>R16+T16</f>
        <v>460.5</v>
      </c>
      <c r="R16" s="43">
        <v>460.5</v>
      </c>
      <c r="S16" s="43"/>
      <c r="T16" s="43"/>
      <c r="U16" s="48"/>
      <c r="V16" s="65"/>
      <c r="W16" s="63"/>
    </row>
    <row r="17" spans="1:23" s="11" customFormat="1" ht="15.75" customHeight="1" x14ac:dyDescent="0.25">
      <c r="A17" s="15" t="s">
        <v>1</v>
      </c>
      <c r="B17" s="15" t="s">
        <v>4</v>
      </c>
      <c r="C17" s="15" t="s">
        <v>1</v>
      </c>
      <c r="D17" s="15" t="s">
        <v>5</v>
      </c>
      <c r="E17" s="15" t="s">
        <v>2</v>
      </c>
      <c r="F17" s="15" t="s">
        <v>7</v>
      </c>
      <c r="G17" s="15" t="s">
        <v>1</v>
      </c>
      <c r="H17" s="15" t="s">
        <v>2</v>
      </c>
      <c r="I17" s="15" t="s">
        <v>28</v>
      </c>
      <c r="J17" s="15" t="s">
        <v>2</v>
      </c>
      <c r="K17" s="15" t="s">
        <v>6</v>
      </c>
      <c r="L17" s="15" t="s">
        <v>12</v>
      </c>
      <c r="M17" s="15" t="s">
        <v>2</v>
      </c>
      <c r="N17" s="15" t="s">
        <v>7</v>
      </c>
      <c r="O17" s="46"/>
      <c r="P17" s="41"/>
      <c r="Q17" s="43">
        <f>R17+T17</f>
        <v>81.900000000000006</v>
      </c>
      <c r="R17" s="43"/>
      <c r="S17" s="43"/>
      <c r="T17" s="43">
        <v>81.900000000000006</v>
      </c>
      <c r="U17" s="49"/>
      <c r="V17" s="66"/>
      <c r="W17" s="63"/>
    </row>
    <row r="18" spans="1:23" s="25" customFormat="1" ht="16.5" hidden="1" x14ac:dyDescent="0.25">
      <c r="A18" s="24"/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32" t="s">
        <v>29</v>
      </c>
      <c r="P18" s="1"/>
      <c r="Q18" s="7">
        <f>Q19</f>
        <v>0</v>
      </c>
      <c r="R18" s="7">
        <f>R19</f>
        <v>0</v>
      </c>
      <c r="S18" s="7">
        <f t="shared" ref="S18:T18" si="4">S19</f>
        <v>0</v>
      </c>
      <c r="T18" s="7">
        <f t="shared" si="4"/>
        <v>0</v>
      </c>
      <c r="U18" s="1"/>
      <c r="V18" s="37"/>
      <c r="W18" s="37"/>
    </row>
    <row r="19" spans="1:23" s="11" customFormat="1" ht="15.75" hidden="1" x14ac:dyDescent="0.25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44" t="s">
        <v>33</v>
      </c>
      <c r="P19" s="38">
        <f>SUM(P20:P20)</f>
        <v>351</v>
      </c>
      <c r="Q19" s="38">
        <f t="shared" ref="Q19" si="5">SUM(R19:T19)</f>
        <v>0</v>
      </c>
      <c r="R19" s="38">
        <f>R20+R21</f>
        <v>0</v>
      </c>
      <c r="S19" s="38">
        <f t="shared" ref="S19:T19" si="6">S20+S21</f>
        <v>0</v>
      </c>
      <c r="T19" s="38">
        <f t="shared" si="6"/>
        <v>0</v>
      </c>
      <c r="U19" s="47"/>
      <c r="V19" s="64"/>
      <c r="W19" s="63"/>
    </row>
    <row r="20" spans="1:23" s="11" customFormat="1" ht="15.75" hidden="1" customHeight="1" x14ac:dyDescent="0.25">
      <c r="A20" s="15" t="s">
        <v>1</v>
      </c>
      <c r="B20" s="15" t="s">
        <v>7</v>
      </c>
      <c r="C20" s="15" t="s">
        <v>1</v>
      </c>
      <c r="D20" s="15" t="s">
        <v>11</v>
      </c>
      <c r="E20" s="15" t="s">
        <v>2</v>
      </c>
      <c r="F20" s="15" t="s">
        <v>7</v>
      </c>
      <c r="G20" s="15" t="s">
        <v>1</v>
      </c>
      <c r="H20" s="15" t="s">
        <v>2</v>
      </c>
      <c r="I20" s="15" t="s">
        <v>28</v>
      </c>
      <c r="J20" s="15" t="s">
        <v>2</v>
      </c>
      <c r="K20" s="15" t="s">
        <v>6</v>
      </c>
      <c r="L20" s="15" t="s">
        <v>1</v>
      </c>
      <c r="M20" s="15" t="s">
        <v>2</v>
      </c>
      <c r="N20" s="15" t="s">
        <v>4</v>
      </c>
      <c r="O20" s="45"/>
      <c r="P20" s="39">
        <v>351</v>
      </c>
      <c r="Q20" s="39">
        <f>R20+T20</f>
        <v>0</v>
      </c>
      <c r="R20" s="39"/>
      <c r="S20" s="39"/>
      <c r="T20" s="39"/>
      <c r="U20" s="48"/>
      <c r="V20" s="65"/>
      <c r="W20" s="63"/>
    </row>
    <row r="21" spans="1:23" s="11" customFormat="1" ht="15.75" hidden="1" customHeight="1" x14ac:dyDescent="0.25">
      <c r="A21" s="15" t="s">
        <v>1</v>
      </c>
      <c r="B21" s="15" t="s">
        <v>7</v>
      </c>
      <c r="C21" s="15" t="s">
        <v>1</v>
      </c>
      <c r="D21" s="15" t="s">
        <v>11</v>
      </c>
      <c r="E21" s="15" t="s">
        <v>2</v>
      </c>
      <c r="F21" s="15" t="s">
        <v>7</v>
      </c>
      <c r="G21" s="15" t="s">
        <v>1</v>
      </c>
      <c r="H21" s="15" t="s">
        <v>2</v>
      </c>
      <c r="I21" s="15" t="s">
        <v>28</v>
      </c>
      <c r="J21" s="15" t="s">
        <v>2</v>
      </c>
      <c r="K21" s="15" t="s">
        <v>6</v>
      </c>
      <c r="L21" s="15" t="s">
        <v>12</v>
      </c>
      <c r="M21" s="15" t="s">
        <v>2</v>
      </c>
      <c r="N21" s="15" t="s">
        <v>4</v>
      </c>
      <c r="O21" s="46"/>
      <c r="P21" s="39"/>
      <c r="Q21" s="39">
        <f>R21+T21</f>
        <v>0</v>
      </c>
      <c r="R21" s="39"/>
      <c r="S21" s="39"/>
      <c r="T21" s="39"/>
      <c r="U21" s="49"/>
      <c r="V21" s="66"/>
      <c r="W21" s="63"/>
    </row>
    <row r="22" spans="1:23" s="25" customFormat="1" ht="16.5" hidden="1" x14ac:dyDescent="0.25">
      <c r="A22" s="24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32" t="s">
        <v>17</v>
      </c>
      <c r="P22" s="1"/>
      <c r="Q22" s="7">
        <f>Q23+Q26</f>
        <v>0</v>
      </c>
      <c r="R22" s="7">
        <f t="shared" ref="R22:T22" si="7">R23+R26</f>
        <v>0</v>
      </c>
      <c r="S22" s="7">
        <f t="shared" si="7"/>
        <v>0</v>
      </c>
      <c r="T22" s="7">
        <f t="shared" si="7"/>
        <v>0</v>
      </c>
      <c r="U22" s="1"/>
      <c r="V22" s="37"/>
      <c r="W22" s="37"/>
    </row>
    <row r="23" spans="1:23" s="11" customFormat="1" ht="15.75" hidden="1" customHeight="1" x14ac:dyDescent="0.25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44" t="s">
        <v>38</v>
      </c>
      <c r="P23" s="26">
        <f>SUM(P24:P24)</f>
        <v>351</v>
      </c>
      <c r="Q23" s="26">
        <f t="shared" ref="Q23:Q26" si="8">SUM(R23:T23)</f>
        <v>0</v>
      </c>
      <c r="R23" s="34">
        <f>R24+R25</f>
        <v>0</v>
      </c>
      <c r="S23" s="34">
        <f t="shared" ref="S23" si="9">S24+S25</f>
        <v>0</v>
      </c>
      <c r="T23" s="34">
        <f t="shared" ref="T23" si="10">T24+T25</f>
        <v>0</v>
      </c>
      <c r="U23" s="47"/>
      <c r="V23" s="64"/>
      <c r="W23" s="64"/>
    </row>
    <row r="24" spans="1:23" s="11" customFormat="1" ht="15.75" hidden="1" customHeight="1" x14ac:dyDescent="0.25">
      <c r="A24" s="15" t="s">
        <v>1</v>
      </c>
      <c r="B24" s="15" t="s">
        <v>7</v>
      </c>
      <c r="C24" s="15" t="s">
        <v>1</v>
      </c>
      <c r="D24" s="15" t="s">
        <v>11</v>
      </c>
      <c r="E24" s="15" t="s">
        <v>2</v>
      </c>
      <c r="F24" s="15" t="s">
        <v>7</v>
      </c>
      <c r="G24" s="15" t="s">
        <v>1</v>
      </c>
      <c r="H24" s="15" t="s">
        <v>2</v>
      </c>
      <c r="I24" s="15" t="s">
        <v>28</v>
      </c>
      <c r="J24" s="15" t="s">
        <v>2</v>
      </c>
      <c r="K24" s="15" t="s">
        <v>6</v>
      </c>
      <c r="L24" s="15" t="s">
        <v>1</v>
      </c>
      <c r="M24" s="15" t="s">
        <v>1</v>
      </c>
      <c r="N24" s="15" t="s">
        <v>11</v>
      </c>
      <c r="O24" s="45"/>
      <c r="P24" s="28">
        <v>351</v>
      </c>
      <c r="Q24" s="39">
        <f>R24+T24</f>
        <v>0</v>
      </c>
      <c r="R24" s="28"/>
      <c r="S24" s="28"/>
      <c r="T24" s="28"/>
      <c r="U24" s="48"/>
      <c r="V24" s="65"/>
      <c r="W24" s="65"/>
    </row>
    <row r="25" spans="1:23" s="11" customFormat="1" ht="15.75" hidden="1" customHeight="1" x14ac:dyDescent="0.25">
      <c r="A25" s="15" t="s">
        <v>1</v>
      </c>
      <c r="B25" s="15" t="s">
        <v>7</v>
      </c>
      <c r="C25" s="15" t="s">
        <v>1</v>
      </c>
      <c r="D25" s="15" t="s">
        <v>11</v>
      </c>
      <c r="E25" s="15" t="s">
        <v>2</v>
      </c>
      <c r="F25" s="15" t="s">
        <v>7</v>
      </c>
      <c r="G25" s="15" t="s">
        <v>1</v>
      </c>
      <c r="H25" s="15" t="s">
        <v>2</v>
      </c>
      <c r="I25" s="15" t="s">
        <v>28</v>
      </c>
      <c r="J25" s="15" t="s">
        <v>2</v>
      </c>
      <c r="K25" s="15" t="s">
        <v>6</v>
      </c>
      <c r="L25" s="15" t="s">
        <v>12</v>
      </c>
      <c r="M25" s="15" t="s">
        <v>1</v>
      </c>
      <c r="N25" s="15" t="s">
        <v>11</v>
      </c>
      <c r="O25" s="46"/>
      <c r="P25" s="28"/>
      <c r="Q25" s="39">
        <f>R25+T25</f>
        <v>0</v>
      </c>
      <c r="R25" s="28"/>
      <c r="S25" s="28"/>
      <c r="T25" s="28"/>
      <c r="U25" s="49"/>
      <c r="V25" s="66"/>
      <c r="W25" s="66"/>
    </row>
    <row r="26" spans="1:23" s="11" customFormat="1" ht="15.75" hidden="1" x14ac:dyDescent="0.25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44" t="s">
        <v>34</v>
      </c>
      <c r="P26" s="26">
        <f>SUM(P27:P27)</f>
        <v>351</v>
      </c>
      <c r="Q26" s="26">
        <f t="shared" si="8"/>
        <v>0</v>
      </c>
      <c r="R26" s="34">
        <f>R27+R28</f>
        <v>0</v>
      </c>
      <c r="S26" s="34">
        <f t="shared" ref="S26" si="11">S27+S28</f>
        <v>0</v>
      </c>
      <c r="T26" s="34">
        <f t="shared" ref="T26" si="12">T27+T28</f>
        <v>0</v>
      </c>
      <c r="U26" s="47">
        <v>0.7</v>
      </c>
      <c r="V26" s="64"/>
      <c r="W26" s="63"/>
    </row>
    <row r="27" spans="1:23" s="11" customFormat="1" ht="20.25" hidden="1" customHeight="1" x14ac:dyDescent="0.25">
      <c r="A27" s="15" t="s">
        <v>1</v>
      </c>
      <c r="B27" s="15" t="s">
        <v>7</v>
      </c>
      <c r="C27" s="15" t="s">
        <v>1</v>
      </c>
      <c r="D27" s="15" t="s">
        <v>11</v>
      </c>
      <c r="E27" s="15" t="s">
        <v>2</v>
      </c>
      <c r="F27" s="15" t="s">
        <v>7</v>
      </c>
      <c r="G27" s="15" t="s">
        <v>1</v>
      </c>
      <c r="H27" s="15" t="s">
        <v>2</v>
      </c>
      <c r="I27" s="15" t="s">
        <v>28</v>
      </c>
      <c r="J27" s="15" t="s">
        <v>2</v>
      </c>
      <c r="K27" s="15" t="s">
        <v>6</v>
      </c>
      <c r="L27" s="15" t="s">
        <v>1</v>
      </c>
      <c r="M27" s="15" t="s">
        <v>1</v>
      </c>
      <c r="N27" s="15" t="s">
        <v>30</v>
      </c>
      <c r="O27" s="45"/>
      <c r="P27" s="28">
        <v>351</v>
      </c>
      <c r="Q27" s="39">
        <f>R27+T27</f>
        <v>0</v>
      </c>
      <c r="R27" s="28"/>
      <c r="S27" s="28"/>
      <c r="T27" s="28"/>
      <c r="U27" s="48"/>
      <c r="V27" s="65"/>
      <c r="W27" s="63"/>
    </row>
    <row r="28" spans="1:23" s="11" customFormat="1" ht="27" hidden="1" customHeight="1" x14ac:dyDescent="0.25">
      <c r="A28" s="15" t="s">
        <v>1</v>
      </c>
      <c r="B28" s="15" t="s">
        <v>7</v>
      </c>
      <c r="C28" s="15" t="s">
        <v>1</v>
      </c>
      <c r="D28" s="15" t="s">
        <v>11</v>
      </c>
      <c r="E28" s="15" t="s">
        <v>2</v>
      </c>
      <c r="F28" s="15" t="s">
        <v>7</v>
      </c>
      <c r="G28" s="15" t="s">
        <v>1</v>
      </c>
      <c r="H28" s="15" t="s">
        <v>2</v>
      </c>
      <c r="I28" s="15" t="s">
        <v>28</v>
      </c>
      <c r="J28" s="15" t="s">
        <v>2</v>
      </c>
      <c r="K28" s="15" t="s">
        <v>6</v>
      </c>
      <c r="L28" s="15" t="s">
        <v>12</v>
      </c>
      <c r="M28" s="15" t="s">
        <v>1</v>
      </c>
      <c r="N28" s="15" t="s">
        <v>30</v>
      </c>
      <c r="O28" s="46"/>
      <c r="P28" s="28"/>
      <c r="Q28" s="39">
        <f>R28+T28</f>
        <v>0</v>
      </c>
      <c r="R28" s="28"/>
      <c r="S28" s="28"/>
      <c r="T28" s="28"/>
      <c r="U28" s="49"/>
      <c r="V28" s="66"/>
      <c r="W28" s="63"/>
    </row>
    <row r="29" spans="1:23" s="25" customFormat="1" ht="16.5" x14ac:dyDescent="0.25">
      <c r="A29" s="24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32" t="s">
        <v>18</v>
      </c>
      <c r="P29" s="1"/>
      <c r="Q29" s="7">
        <f>Q30+Q33+Q36</f>
        <v>16045.300000000001</v>
      </c>
      <c r="R29" s="7">
        <f t="shared" ref="R29:T29" si="13">R30+R33+R36</f>
        <v>13598</v>
      </c>
      <c r="S29" s="7">
        <f t="shared" si="13"/>
        <v>0</v>
      </c>
      <c r="T29" s="7">
        <f t="shared" si="13"/>
        <v>2447.3000000000002</v>
      </c>
      <c r="U29" s="33"/>
      <c r="V29" s="37"/>
      <c r="W29" s="37"/>
    </row>
    <row r="30" spans="1:23" s="25" customFormat="1" ht="16.5" x14ac:dyDescent="0.25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44" t="s">
        <v>35</v>
      </c>
      <c r="P30" s="41"/>
      <c r="Q30" s="40">
        <f t="shared" ref="Q30" si="14">SUM(R30:T30)</f>
        <v>4081.8</v>
      </c>
      <c r="R30" s="40">
        <f>R31+R32</f>
        <v>3437.1</v>
      </c>
      <c r="S30" s="40">
        <f t="shared" ref="S30:T30" si="15">S31+S32</f>
        <v>0</v>
      </c>
      <c r="T30" s="40">
        <f t="shared" si="15"/>
        <v>644.70000000000005</v>
      </c>
      <c r="U30" s="47">
        <v>0.8</v>
      </c>
      <c r="V30" s="56"/>
      <c r="W30" s="56"/>
    </row>
    <row r="31" spans="1:23" s="25" customFormat="1" ht="16.5" x14ac:dyDescent="0.25">
      <c r="A31" s="15" t="s">
        <v>1</v>
      </c>
      <c r="B31" s="15" t="s">
        <v>7</v>
      </c>
      <c r="C31" s="15" t="s">
        <v>1</v>
      </c>
      <c r="D31" s="15" t="s">
        <v>11</v>
      </c>
      <c r="E31" s="15" t="s">
        <v>2</v>
      </c>
      <c r="F31" s="15" t="s">
        <v>7</v>
      </c>
      <c r="G31" s="15" t="s">
        <v>1</v>
      </c>
      <c r="H31" s="15" t="s">
        <v>2</v>
      </c>
      <c r="I31" s="15" t="s">
        <v>28</v>
      </c>
      <c r="J31" s="15" t="s">
        <v>2</v>
      </c>
      <c r="K31" s="15" t="s">
        <v>6</v>
      </c>
      <c r="L31" s="15" t="s">
        <v>1</v>
      </c>
      <c r="M31" s="15" t="s">
        <v>2</v>
      </c>
      <c r="N31" s="15" t="s">
        <v>2</v>
      </c>
      <c r="O31" s="45"/>
      <c r="P31" s="41"/>
      <c r="Q31" s="41">
        <f>R31+T31</f>
        <v>3437.1</v>
      </c>
      <c r="R31" s="41">
        <v>3437.1</v>
      </c>
      <c r="S31" s="41"/>
      <c r="T31" s="41"/>
      <c r="U31" s="48"/>
      <c r="V31" s="57"/>
      <c r="W31" s="57"/>
    </row>
    <row r="32" spans="1:23" s="25" customFormat="1" ht="16.5" x14ac:dyDescent="0.25">
      <c r="A32" s="15" t="s">
        <v>1</v>
      </c>
      <c r="B32" s="15" t="s">
        <v>7</v>
      </c>
      <c r="C32" s="15" t="s">
        <v>1</v>
      </c>
      <c r="D32" s="15" t="s">
        <v>11</v>
      </c>
      <c r="E32" s="15" t="s">
        <v>2</v>
      </c>
      <c r="F32" s="15" t="s">
        <v>7</v>
      </c>
      <c r="G32" s="15" t="s">
        <v>1</v>
      </c>
      <c r="H32" s="15" t="s">
        <v>2</v>
      </c>
      <c r="I32" s="15" t="s">
        <v>28</v>
      </c>
      <c r="J32" s="15" t="s">
        <v>2</v>
      </c>
      <c r="K32" s="15" t="s">
        <v>6</v>
      </c>
      <c r="L32" s="15" t="s">
        <v>12</v>
      </c>
      <c r="M32" s="15" t="s">
        <v>2</v>
      </c>
      <c r="N32" s="15" t="s">
        <v>2</v>
      </c>
      <c r="O32" s="46"/>
      <c r="P32" s="41"/>
      <c r="Q32" s="41">
        <f>R32+T32</f>
        <v>644.70000000000005</v>
      </c>
      <c r="R32" s="41"/>
      <c r="S32" s="41"/>
      <c r="T32" s="41">
        <v>644.70000000000005</v>
      </c>
      <c r="U32" s="49"/>
      <c r="V32" s="58"/>
      <c r="W32" s="58"/>
    </row>
    <row r="33" spans="1:23" s="8" customFormat="1" ht="15.75" x14ac:dyDescent="0.25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50" t="s">
        <v>36</v>
      </c>
      <c r="P33" s="40">
        <f>SUM(P34:P35)</f>
        <v>310.2</v>
      </c>
      <c r="Q33" s="40">
        <f t="shared" ref="Q33" si="16">SUM(R33:T33)</f>
        <v>846.7</v>
      </c>
      <c r="R33" s="40">
        <f>R34+R35</f>
        <v>676.7</v>
      </c>
      <c r="S33" s="40">
        <f t="shared" ref="S33:T33" si="17">S34+S35</f>
        <v>0</v>
      </c>
      <c r="T33" s="40">
        <f t="shared" si="17"/>
        <v>170</v>
      </c>
      <c r="U33" s="51">
        <v>0.2</v>
      </c>
      <c r="V33" s="52"/>
      <c r="W33" s="55"/>
    </row>
    <row r="34" spans="1:23" s="8" customFormat="1" ht="15.75" x14ac:dyDescent="0.25">
      <c r="A34" s="15" t="s">
        <v>1</v>
      </c>
      <c r="B34" s="15" t="s">
        <v>7</v>
      </c>
      <c r="C34" s="15" t="s">
        <v>1</v>
      </c>
      <c r="D34" s="15" t="s">
        <v>11</v>
      </c>
      <c r="E34" s="15" t="s">
        <v>2</v>
      </c>
      <c r="F34" s="15" t="s">
        <v>7</v>
      </c>
      <c r="G34" s="15" t="s">
        <v>1</v>
      </c>
      <c r="H34" s="15" t="s">
        <v>2</v>
      </c>
      <c r="I34" s="15" t="s">
        <v>28</v>
      </c>
      <c r="J34" s="15" t="s">
        <v>2</v>
      </c>
      <c r="K34" s="15" t="s">
        <v>6</v>
      </c>
      <c r="L34" s="15" t="s">
        <v>1</v>
      </c>
      <c r="M34" s="15" t="s">
        <v>2</v>
      </c>
      <c r="N34" s="15" t="s">
        <v>3</v>
      </c>
      <c r="O34" s="50"/>
      <c r="P34" s="41">
        <v>162.6</v>
      </c>
      <c r="Q34" s="41">
        <f>R34+T34</f>
        <v>676.7</v>
      </c>
      <c r="R34" s="41">
        <v>676.7</v>
      </c>
      <c r="S34" s="41"/>
      <c r="T34" s="41"/>
      <c r="U34" s="51"/>
      <c r="V34" s="53"/>
      <c r="W34" s="55"/>
    </row>
    <row r="35" spans="1:23" s="8" customFormat="1" ht="15.75" x14ac:dyDescent="0.25">
      <c r="A35" s="15" t="s">
        <v>1</v>
      </c>
      <c r="B35" s="15" t="s">
        <v>7</v>
      </c>
      <c r="C35" s="15" t="s">
        <v>1</v>
      </c>
      <c r="D35" s="15" t="s">
        <v>11</v>
      </c>
      <c r="E35" s="15" t="s">
        <v>2</v>
      </c>
      <c r="F35" s="15" t="s">
        <v>7</v>
      </c>
      <c r="G35" s="15" t="s">
        <v>1</v>
      </c>
      <c r="H35" s="15" t="s">
        <v>2</v>
      </c>
      <c r="I35" s="15" t="s">
        <v>28</v>
      </c>
      <c r="J35" s="15" t="s">
        <v>2</v>
      </c>
      <c r="K35" s="15" t="s">
        <v>6</v>
      </c>
      <c r="L35" s="15" t="s">
        <v>12</v>
      </c>
      <c r="M35" s="15" t="s">
        <v>2</v>
      </c>
      <c r="N35" s="15" t="s">
        <v>3</v>
      </c>
      <c r="O35" s="50"/>
      <c r="P35" s="41">
        <v>147.6</v>
      </c>
      <c r="Q35" s="41">
        <f>R35+T35</f>
        <v>170</v>
      </c>
      <c r="R35" s="41"/>
      <c r="S35" s="41"/>
      <c r="T35" s="41">
        <v>170</v>
      </c>
      <c r="U35" s="51"/>
      <c r="V35" s="54"/>
      <c r="W35" s="55"/>
    </row>
    <row r="36" spans="1:23" s="8" customFormat="1" ht="15.75" x14ac:dyDescent="0.25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50" t="s">
        <v>37</v>
      </c>
      <c r="P36" s="26">
        <f>SUM(P37:P38)</f>
        <v>310.2</v>
      </c>
      <c r="Q36" s="26">
        <f t="shared" ref="Q36" si="18">SUM(R36:T36)</f>
        <v>11116.800000000001</v>
      </c>
      <c r="R36" s="34">
        <f>R37+R38</f>
        <v>9484.2000000000007</v>
      </c>
      <c r="S36" s="34">
        <f t="shared" ref="S36:T36" si="19">S37+S38</f>
        <v>0</v>
      </c>
      <c r="T36" s="34">
        <f t="shared" si="19"/>
        <v>1632.6</v>
      </c>
      <c r="U36" s="51">
        <v>2.2000000000000002</v>
      </c>
      <c r="V36" s="52"/>
      <c r="W36" s="55"/>
    </row>
    <row r="37" spans="1:23" s="8" customFormat="1" ht="15.75" x14ac:dyDescent="0.25">
      <c r="A37" s="15" t="s">
        <v>1</v>
      </c>
      <c r="B37" s="15" t="s">
        <v>7</v>
      </c>
      <c r="C37" s="15" t="s">
        <v>1</v>
      </c>
      <c r="D37" s="15" t="s">
        <v>11</v>
      </c>
      <c r="E37" s="15" t="s">
        <v>2</v>
      </c>
      <c r="F37" s="15" t="s">
        <v>7</v>
      </c>
      <c r="G37" s="15" t="s">
        <v>1</v>
      </c>
      <c r="H37" s="15" t="s">
        <v>2</v>
      </c>
      <c r="I37" s="15" t="s">
        <v>28</v>
      </c>
      <c r="J37" s="15" t="s">
        <v>2</v>
      </c>
      <c r="K37" s="15" t="s">
        <v>6</v>
      </c>
      <c r="L37" s="15" t="s">
        <v>1</v>
      </c>
      <c r="M37" s="15" t="s">
        <v>2</v>
      </c>
      <c r="N37" s="15" t="s">
        <v>5</v>
      </c>
      <c r="O37" s="50"/>
      <c r="P37" s="28">
        <v>162.6</v>
      </c>
      <c r="Q37" s="39">
        <f>R37+T37</f>
        <v>9484.2000000000007</v>
      </c>
      <c r="R37" s="28">
        <v>9484.2000000000007</v>
      </c>
      <c r="S37" s="28"/>
      <c r="T37" s="28"/>
      <c r="U37" s="51"/>
      <c r="V37" s="53"/>
      <c r="W37" s="55"/>
    </row>
    <row r="38" spans="1:23" s="8" customFormat="1" ht="15.75" x14ac:dyDescent="0.25">
      <c r="A38" s="15" t="s">
        <v>1</v>
      </c>
      <c r="B38" s="15" t="s">
        <v>7</v>
      </c>
      <c r="C38" s="15" t="s">
        <v>1</v>
      </c>
      <c r="D38" s="15" t="s">
        <v>11</v>
      </c>
      <c r="E38" s="15" t="s">
        <v>2</v>
      </c>
      <c r="F38" s="15" t="s">
        <v>7</v>
      </c>
      <c r="G38" s="15" t="s">
        <v>1</v>
      </c>
      <c r="H38" s="15" t="s">
        <v>2</v>
      </c>
      <c r="I38" s="15" t="s">
        <v>28</v>
      </c>
      <c r="J38" s="15" t="s">
        <v>2</v>
      </c>
      <c r="K38" s="15" t="s">
        <v>6</v>
      </c>
      <c r="L38" s="15" t="s">
        <v>12</v>
      </c>
      <c r="M38" s="15" t="s">
        <v>2</v>
      </c>
      <c r="N38" s="15" t="s">
        <v>5</v>
      </c>
      <c r="O38" s="50"/>
      <c r="P38" s="28">
        <v>147.6</v>
      </c>
      <c r="Q38" s="39">
        <f>R38+T38</f>
        <v>1632.6</v>
      </c>
      <c r="R38" s="28"/>
      <c r="S38" s="28"/>
      <c r="T38" s="28">
        <v>1632.6</v>
      </c>
      <c r="U38" s="51"/>
      <c r="V38" s="54"/>
      <c r="W38" s="55"/>
    </row>
    <row r="39" spans="1:23" s="8" customFormat="1" ht="15.75" hidden="1" x14ac:dyDescent="0.25">
      <c r="A39" s="16" t="s">
        <v>1</v>
      </c>
      <c r="B39" s="16" t="s">
        <v>4</v>
      </c>
      <c r="C39" s="16" t="s">
        <v>1</v>
      </c>
      <c r="D39" s="16" t="s">
        <v>5</v>
      </c>
      <c r="E39" s="16" t="s">
        <v>2</v>
      </c>
      <c r="F39" s="16" t="s">
        <v>7</v>
      </c>
      <c r="G39" s="16" t="s">
        <v>1</v>
      </c>
      <c r="H39" s="16" t="s">
        <v>2</v>
      </c>
      <c r="I39" s="16" t="s">
        <v>28</v>
      </c>
      <c r="J39" s="16" t="s">
        <v>11</v>
      </c>
      <c r="K39" s="16" t="s">
        <v>11</v>
      </c>
      <c r="L39" s="16" t="s">
        <v>11</v>
      </c>
      <c r="M39" s="16" t="s">
        <v>1</v>
      </c>
      <c r="N39" s="16" t="s">
        <v>1</v>
      </c>
      <c r="O39" s="23" t="s">
        <v>27</v>
      </c>
      <c r="P39" s="1"/>
      <c r="Q39" s="7">
        <f>R39</f>
        <v>0</v>
      </c>
      <c r="R39" s="7">
        <v>0</v>
      </c>
      <c r="S39" s="7">
        <v>0</v>
      </c>
      <c r="T39" s="7"/>
      <c r="U39" s="7"/>
      <c r="V39" s="7"/>
      <c r="W39" s="7"/>
    </row>
    <row r="40" spans="1:23" ht="13.5" customHeight="1" x14ac:dyDescent="0.25">
      <c r="T40" s="59" t="s">
        <v>25</v>
      </c>
      <c r="U40" s="59"/>
      <c r="V40" s="59"/>
      <c r="W40" s="59"/>
    </row>
  </sheetData>
  <mergeCells count="44">
    <mergeCell ref="O36:O38"/>
    <mergeCell ref="U36:U38"/>
    <mergeCell ref="A8:U8"/>
    <mergeCell ref="A10:N10"/>
    <mergeCell ref="O10:O11"/>
    <mergeCell ref="A11:B11"/>
    <mergeCell ref="C11:D11"/>
    <mergeCell ref="E11:N11"/>
    <mergeCell ref="P10:P11"/>
    <mergeCell ref="Q10:Q11"/>
    <mergeCell ref="R10:T10"/>
    <mergeCell ref="U10:W10"/>
    <mergeCell ref="O15:O17"/>
    <mergeCell ref="U15:U17"/>
    <mergeCell ref="V15:V17"/>
    <mergeCell ref="W15:W17"/>
    <mergeCell ref="T40:W40"/>
    <mergeCell ref="A1:W1"/>
    <mergeCell ref="A3:W3"/>
    <mergeCell ref="A4:W4"/>
    <mergeCell ref="A5:W5"/>
    <mergeCell ref="A6:W6"/>
    <mergeCell ref="W36:W38"/>
    <mergeCell ref="W26:W28"/>
    <mergeCell ref="W23:W25"/>
    <mergeCell ref="V26:V28"/>
    <mergeCell ref="O19:O21"/>
    <mergeCell ref="U19:U21"/>
    <mergeCell ref="V19:V21"/>
    <mergeCell ref="W19:W21"/>
    <mergeCell ref="V36:V38"/>
    <mergeCell ref="V23:V25"/>
    <mergeCell ref="V33:V35"/>
    <mergeCell ref="W33:W35"/>
    <mergeCell ref="O30:O32"/>
    <mergeCell ref="U30:U32"/>
    <mergeCell ref="V30:V32"/>
    <mergeCell ref="W30:W32"/>
    <mergeCell ref="O26:O28"/>
    <mergeCell ref="U23:U25"/>
    <mergeCell ref="O23:O25"/>
    <mergeCell ref="U26:U28"/>
    <mergeCell ref="O33:O35"/>
    <mergeCell ref="U33:U35"/>
  </mergeCells>
  <hyperlinks>
    <hyperlink ref="A4" r:id="rId1" display="garantf1://16279964.18/"/>
  </hyperlinks>
  <printOptions horizontalCentered="1" verticalCentered="1"/>
  <pageMargins left="0.47244094488188981" right="0.39370078740157483" top="0.47244094488188981" bottom="0.39370078740157483" header="0" footer="0"/>
  <pageSetup paperSize="9" scale="73" orientation="landscape" useFirstPageNumber="1" r:id="rId2"/>
  <headerFooter differentFirst="1">
    <oddHeader>&amp;C 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ФСГС</vt:lpstr>
      <vt:lpstr>ФСГС!Заголовки_для_печати</vt:lpstr>
      <vt:lpstr>ФСГС!Область_печати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2025-07-01T13:06:23Z</dcterms:modified>
</cp:coreProperties>
</file>